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ARD.1.BELL\OneDrive - Zurich Insurance\Desktop\SPC\Audit\AGAR 2024-2025\"/>
    </mc:Choice>
  </mc:AlternateContent>
  <xr:revisionPtr revIDLastSave="0" documentId="8_{F8C76C46-A8DA-4F49-ABB4-ED9FE2F83258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Budget buildup 24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23" i="1"/>
  <c r="G34" i="1"/>
  <c r="G41" i="1"/>
  <c r="G49" i="1"/>
  <c r="G58" i="1"/>
  <c r="G77" i="1"/>
  <c r="F77" i="1"/>
  <c r="F58" i="1"/>
  <c r="F49" i="1"/>
  <c r="F41" i="1"/>
  <c r="F34" i="1"/>
  <c r="F23" i="1"/>
  <c r="F17" i="1"/>
  <c r="G79" i="1" l="1"/>
  <c r="G80" i="1" s="1"/>
  <c r="F79" i="1"/>
  <c r="F80" i="1" s="1"/>
  <c r="D23" i="1"/>
  <c r="D49" i="1"/>
  <c r="D58" i="1"/>
  <c r="D77" i="1"/>
  <c r="D41" i="1"/>
  <c r="D34" i="1"/>
  <c r="D79" i="1" l="1"/>
  <c r="E17" i="1" l="1"/>
  <c r="D17" i="1"/>
  <c r="D80" i="1" s="1"/>
</calcChain>
</file>

<file path=xl/sharedStrings.xml><?xml version="1.0" encoding="utf-8"?>
<sst xmlns="http://schemas.openxmlformats.org/spreadsheetml/2006/main" count="139" uniqueCount="111">
  <si>
    <t>SILKSTONE PARISH COUNCIL</t>
  </si>
  <si>
    <t>Budget Heading</t>
  </si>
  <si>
    <t>2020-2021</t>
  </si>
  <si>
    <t>Budget</t>
  </si>
  <si>
    <t>forecast</t>
  </si>
  <si>
    <t>Council Tax support grant</t>
  </si>
  <si>
    <t xml:space="preserve">Huskar Community Rooms </t>
  </si>
  <si>
    <t>Environment</t>
  </si>
  <si>
    <t>-</t>
  </si>
  <si>
    <t xml:space="preserve"> Villages maintenance</t>
  </si>
  <si>
    <t>Miscellaneous</t>
  </si>
  <si>
    <t>Huskar Community Rooms Loan repayments</t>
  </si>
  <si>
    <t>Community Hub picnic orchard and nature trail</t>
  </si>
  <si>
    <t>Surplus/deficit</t>
  </si>
  <si>
    <t xml:space="preserve">CAPITAL PROJECTS </t>
  </si>
  <si>
    <t xml:space="preserve">(Cost Centre) </t>
  </si>
  <si>
    <t xml:space="preserve">Conferences &amp; Training (Staff &amp; Members) </t>
  </si>
  <si>
    <t xml:space="preserve">Advertising (in newsletter) </t>
  </si>
  <si>
    <t xml:space="preserve">Grants (received by Council) </t>
  </si>
  <si>
    <t xml:space="preserve">Allotments (rental income) </t>
  </si>
  <si>
    <t xml:space="preserve">Chairmans Allowance discretionary allowance) </t>
  </si>
  <si>
    <t xml:space="preserve">Professional fees contingency (Costs) </t>
  </si>
  <si>
    <t xml:space="preserve">Total Income / Budget / Projection </t>
  </si>
  <si>
    <t xml:space="preserve">Sports Teams </t>
  </si>
  <si>
    <t xml:space="preserve">Hanging Basket Sponsors </t>
  </si>
  <si>
    <t xml:space="preserve">Events Sponsorship &amp; Donations </t>
  </si>
  <si>
    <t>Sationary &amp; Office Equipment</t>
  </si>
  <si>
    <t xml:space="preserve">Newsletter </t>
  </si>
  <si>
    <t>Office Allowance</t>
  </si>
  <si>
    <t xml:space="preserve">Membership Fees </t>
  </si>
  <si>
    <t>ICT</t>
  </si>
  <si>
    <t xml:space="preserve">Insurance </t>
  </si>
  <si>
    <t xml:space="preserve">Auditors Fees </t>
  </si>
  <si>
    <t xml:space="preserve">Remembrance / War Memorial </t>
  </si>
  <si>
    <t xml:space="preserve">Business Mileage </t>
  </si>
  <si>
    <t xml:space="preserve">ADMINISTRATION </t>
  </si>
  <si>
    <t xml:space="preserve">EMPLOYEES </t>
  </si>
  <si>
    <t xml:space="preserve">Salary &amp; HMRC </t>
  </si>
  <si>
    <t>Pension Contribution</t>
  </si>
  <si>
    <t xml:space="preserve">Grants (paid to local groups) 34 &amp; 35 </t>
  </si>
  <si>
    <t>2024/2025</t>
  </si>
  <si>
    <t xml:space="preserve">Unity Trust Bank (Charges) </t>
  </si>
  <si>
    <t xml:space="preserve">Grounds maintenance </t>
  </si>
  <si>
    <t>Pavilion</t>
  </si>
  <si>
    <t>Utilities</t>
  </si>
  <si>
    <t>SILKSTONE RECREATION GROUND</t>
  </si>
  <si>
    <t xml:space="preserve">Health &amp; Safety </t>
  </si>
  <si>
    <t>Recreation Ground &amp; Car Park</t>
  </si>
  <si>
    <t>TRAINING</t>
  </si>
  <si>
    <t>ALLOTMENTS</t>
  </si>
  <si>
    <t xml:space="preserve">WOODS </t>
  </si>
  <si>
    <t>VILLAGES MAINTENANCE</t>
  </si>
  <si>
    <t xml:space="preserve"> Woods </t>
  </si>
  <si>
    <t>Waste Management</t>
  </si>
  <si>
    <t xml:space="preserve">Grass Cutting &amp; Maintenance </t>
  </si>
  <si>
    <t xml:space="preserve">Hanging Baskets </t>
  </si>
  <si>
    <t>PWLB</t>
  </si>
  <si>
    <t xml:space="preserve">MISCELLANEOUS </t>
  </si>
  <si>
    <t xml:space="preserve">GRANTS </t>
  </si>
  <si>
    <t xml:space="preserve">Christmas Lights </t>
  </si>
  <si>
    <t>Defibrillators</t>
  </si>
  <si>
    <t xml:space="preserve">CHJAIRMANS ALLOWANCE </t>
  </si>
  <si>
    <t>VILLAGE EVENTS</t>
  </si>
  <si>
    <t xml:space="preserve">Water </t>
  </si>
  <si>
    <t>Maintenance &amp; Management</t>
  </si>
  <si>
    <t>Total of Above Cost Centres (from Grants)</t>
  </si>
  <si>
    <t xml:space="preserve">Cost  Centre Total </t>
  </si>
  <si>
    <t>Total of Allotments &amp; Woods</t>
  </si>
  <si>
    <t>Miscellaneous &amp; Interest</t>
  </si>
  <si>
    <t xml:space="preserve">RAG </t>
  </si>
  <si>
    <t xml:space="preserve">Status </t>
  </si>
  <si>
    <t xml:space="preserve">Commentary </t>
  </si>
  <si>
    <t xml:space="preserve">Received from BMBC </t>
  </si>
  <si>
    <t xml:space="preserve">All on track </t>
  </si>
  <si>
    <t xml:space="preserve">Methodist Chapel Project </t>
  </si>
  <si>
    <t xml:space="preserve">Speed Reduction Initiatives </t>
  </si>
  <si>
    <t xml:space="preserve">Depends on Methodist Chapel project </t>
  </si>
  <si>
    <t xml:space="preserve">Need to progress solution for new defibrillator </t>
  </si>
  <si>
    <t xml:space="preserve">Difficulties getting quotes </t>
  </si>
  <si>
    <t xml:space="preserve">All Paid - more than budgeted </t>
  </si>
  <si>
    <t xml:space="preserve">PROFESSIONAL FEES </t>
  </si>
  <si>
    <t xml:space="preserve">All Paid - over budgeted </t>
  </si>
  <si>
    <t>Under budget</t>
  </si>
  <si>
    <t>Budget reallocated to SCMC</t>
  </si>
  <si>
    <t>Lack of response form BMBC - Reduced Budget</t>
  </si>
  <si>
    <t xml:space="preserve">Refund of Water payment &amp; Bad Debt Income </t>
  </si>
  <si>
    <t xml:space="preserve">Will be under budget </t>
  </si>
  <si>
    <t>Likley to be under budget</t>
  </si>
  <si>
    <t xml:space="preserve">Likley to be slightly over budget </t>
  </si>
  <si>
    <t xml:space="preserve">Overall likley to be under budget </t>
  </si>
  <si>
    <t xml:space="preserve">Slightly over budget </t>
  </si>
  <si>
    <t>Bad Debt Expense of £140.00 - over budget</t>
  </si>
  <si>
    <t xml:space="preserve">END OF YEAR FINANCE REPORT 2024 - 2025  </t>
  </si>
  <si>
    <t xml:space="preserve">End of Year </t>
  </si>
  <si>
    <t xml:space="preserve">Variance </t>
  </si>
  <si>
    <t xml:space="preserve">Precept  </t>
  </si>
  <si>
    <t xml:space="preserve">Slightly less income than budget expected </t>
  </si>
  <si>
    <t xml:space="preserve">None </t>
  </si>
  <si>
    <t xml:space="preserve">PAYMENTS </t>
  </si>
  <si>
    <t xml:space="preserve">RECEIPTS </t>
  </si>
  <si>
    <t>Over budget</t>
  </si>
  <si>
    <t>Well under budget</t>
  </si>
  <si>
    <t xml:space="preserve">Slightly over budget - unexpected electrical works </t>
  </si>
  <si>
    <t>Budget reallocated to SCMC - Warm Welcome Room</t>
  </si>
  <si>
    <t xml:space="preserve">New Waste Bines for Recreation Ground </t>
  </si>
  <si>
    <t>Substantially over budget</t>
  </si>
  <si>
    <t>Substantially underspent</t>
  </si>
  <si>
    <t>Slightly over budget</t>
  </si>
  <si>
    <t>Warm Welcome</t>
  </si>
  <si>
    <t>On hold - under budget</t>
  </si>
  <si>
    <t xml:space="preserve">Total payments / budget / projection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</si>
</sst>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double">
        <color indexed="64"/>
      </right>
      <top style="double">
        <color rgb="FFFF0000"/>
      </top>
      <bottom/>
      <diagonal/>
    </border>
    <border>
      <left/>
      <right style="double">
        <color indexed="64"/>
      </right>
      <top style="double">
        <color rgb="FFFF0000"/>
      </top>
      <bottom/>
      <diagonal/>
    </border>
    <border>
      <left style="double">
        <color rgb="FFFF0000"/>
      </left>
      <right style="thin">
        <color indexed="64"/>
      </right>
      <top/>
      <bottom/>
      <diagonal/>
    </border>
    <border>
      <left style="double">
        <color rgb="FFFF0000"/>
      </left>
      <right style="thin">
        <color indexed="64"/>
      </right>
      <top/>
      <bottom style="double">
        <color rgb="FFFF00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rgb="FFFF0000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3" fillId="0" borderId="0" xfId="0" applyFont="1"/>
    <xf numFmtId="3" fontId="3" fillId="0" borderId="1" xfId="0" applyNumberFormat="1" applyFont="1" applyBorder="1"/>
    <xf numFmtId="3" fontId="3" fillId="0" borderId="0" xfId="0" applyNumberFormat="1" applyFont="1"/>
    <xf numFmtId="0" fontId="4" fillId="0" borderId="0" xfId="0" applyFont="1" applyAlignment="1">
      <alignment horizontal="right"/>
    </xf>
    <xf numFmtId="3" fontId="0" fillId="0" borderId="0" xfId="0" applyNumberFormat="1"/>
    <xf numFmtId="1" fontId="3" fillId="0" borderId="0" xfId="0" applyNumberFormat="1" applyFont="1"/>
    <xf numFmtId="16" fontId="3" fillId="6" borderId="6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2" xfId="0" applyNumberFormat="1" applyFont="1" applyBorder="1"/>
    <xf numFmtId="3" fontId="3" fillId="0" borderId="3" xfId="0" applyNumberFormat="1" applyFont="1" applyBorder="1"/>
    <xf numFmtId="3" fontId="4" fillId="0" borderId="1" xfId="0" applyNumberFormat="1" applyFont="1" applyBorder="1"/>
    <xf numFmtId="3" fontId="3" fillId="0" borderId="11" xfId="0" applyNumberFormat="1" applyFont="1" applyBorder="1"/>
    <xf numFmtId="3" fontId="3" fillId="0" borderId="4" xfId="0" applyNumberFormat="1" applyFont="1" applyBorder="1"/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0" fontId="5" fillId="6" borderId="14" xfId="0" applyFont="1" applyFill="1" applyBorder="1"/>
    <xf numFmtId="0" fontId="1" fillId="5" borderId="0" xfId="0" applyFont="1" applyFill="1"/>
    <xf numFmtId="16" fontId="3" fillId="5" borderId="6" xfId="0" applyNumberFormat="1" applyFont="1" applyFill="1" applyBorder="1"/>
    <xf numFmtId="16" fontId="3" fillId="5" borderId="5" xfId="0" applyNumberFormat="1" applyFont="1" applyFill="1" applyBorder="1"/>
    <xf numFmtId="16" fontId="3" fillId="5" borderId="9" xfId="0" applyNumberFormat="1" applyFont="1" applyFill="1" applyBorder="1"/>
    <xf numFmtId="16" fontId="3" fillId="5" borderId="7" xfId="0" applyNumberFormat="1" applyFont="1" applyFill="1" applyBorder="1"/>
    <xf numFmtId="16" fontId="3" fillId="7" borderId="6" xfId="0" applyNumberFormat="1" applyFont="1" applyFill="1" applyBorder="1"/>
    <xf numFmtId="0" fontId="0" fillId="6" borderId="0" xfId="0" applyFill="1"/>
    <xf numFmtId="0" fontId="1" fillId="6" borderId="12" xfId="0" applyFont="1" applyFill="1" applyBorder="1" applyAlignment="1">
      <alignment horizontal="center"/>
    </xf>
    <xf numFmtId="0" fontId="5" fillId="6" borderId="19" xfId="0" applyFont="1" applyFill="1" applyBorder="1"/>
    <xf numFmtId="16" fontId="3" fillId="5" borderId="15" xfId="0" applyNumberFormat="1" applyFont="1" applyFill="1" applyBorder="1"/>
    <xf numFmtId="0" fontId="0" fillId="6" borderId="18" xfId="0" applyFill="1" applyBorder="1"/>
    <xf numFmtId="0" fontId="0" fillId="6" borderId="20" xfId="0" applyFill="1" applyBorder="1"/>
    <xf numFmtId="0" fontId="5" fillId="6" borderId="17" xfId="0" applyFont="1" applyFill="1" applyBorder="1"/>
    <xf numFmtId="0" fontId="5" fillId="6" borderId="18" xfId="0" applyFont="1" applyFill="1" applyBorder="1"/>
    <xf numFmtId="0" fontId="5" fillId="6" borderId="20" xfId="0" applyFont="1" applyFill="1" applyBorder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0" xfId="0" applyFont="1" applyFill="1" applyAlignment="1">
      <alignment horizontal="right"/>
    </xf>
    <xf numFmtId="4" fontId="3" fillId="7" borderId="6" xfId="0" applyNumberFormat="1" applyFont="1" applyFill="1" applyBorder="1" applyAlignment="1">
      <alignment horizontal="center"/>
    </xf>
    <xf numFmtId="4" fontId="3" fillId="6" borderId="6" xfId="0" applyNumberFormat="1" applyFont="1" applyFill="1" applyBorder="1" applyAlignment="1">
      <alignment horizontal="center"/>
    </xf>
    <xf numFmtId="4" fontId="3" fillId="5" borderId="5" xfId="0" applyNumberFormat="1" applyFont="1" applyFill="1" applyBorder="1" applyAlignment="1">
      <alignment horizontal="center"/>
    </xf>
    <xf numFmtId="0" fontId="4" fillId="8" borderId="8" xfId="0" applyFont="1" applyFill="1" applyBorder="1"/>
    <xf numFmtId="4" fontId="3" fillId="8" borderId="8" xfId="0" applyNumberFormat="1" applyFont="1" applyFill="1" applyBorder="1" applyAlignment="1">
      <alignment horizontal="right"/>
    </xf>
    <xf numFmtId="16" fontId="3" fillId="5" borderId="16" xfId="0" applyNumberFormat="1" applyFont="1" applyFill="1" applyBorder="1"/>
    <xf numFmtId="4" fontId="3" fillId="7" borderId="32" xfId="0" applyNumberFormat="1" applyFont="1" applyFill="1" applyBorder="1" applyAlignment="1">
      <alignment horizontal="center"/>
    </xf>
    <xf numFmtId="4" fontId="3" fillId="5" borderId="32" xfId="0" applyNumberFormat="1" applyFont="1" applyFill="1" applyBorder="1" applyAlignment="1">
      <alignment horizontal="center"/>
    </xf>
    <xf numFmtId="4" fontId="3" fillId="5" borderId="31" xfId="0" applyNumberFormat="1" applyFont="1" applyFill="1" applyBorder="1" applyAlignment="1">
      <alignment horizontal="center"/>
    </xf>
    <xf numFmtId="4" fontId="3" fillId="5" borderId="33" xfId="0" applyNumberFormat="1" applyFont="1" applyFill="1" applyBorder="1" applyAlignment="1">
      <alignment horizontal="center"/>
    </xf>
    <xf numFmtId="4" fontId="3" fillId="5" borderId="30" xfId="0" applyNumberFormat="1" applyFont="1" applyFill="1" applyBorder="1" applyAlignment="1">
      <alignment horizontal="center"/>
    </xf>
    <xf numFmtId="0" fontId="0" fillId="5" borderId="6" xfId="0" applyFill="1" applyBorder="1"/>
    <xf numFmtId="4" fontId="1" fillId="6" borderId="33" xfId="0" applyNumberFormat="1" applyFont="1" applyFill="1" applyBorder="1" applyAlignment="1">
      <alignment horizontal="center"/>
    </xf>
    <xf numFmtId="4" fontId="1" fillId="6" borderId="6" xfId="0" applyNumberFormat="1" applyFont="1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/>
    </xf>
    <xf numFmtId="164" fontId="4" fillId="2" borderId="25" xfId="0" applyNumberFormat="1" applyFont="1" applyFill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4" fontId="3" fillId="5" borderId="37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5" borderId="10" xfId="0" applyFont="1" applyFill="1" applyBorder="1"/>
    <xf numFmtId="0" fontId="0" fillId="5" borderId="12" xfId="0" applyFill="1" applyBorder="1"/>
    <xf numFmtId="4" fontId="1" fillId="6" borderId="6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center"/>
    </xf>
    <xf numFmtId="0" fontId="5" fillId="0" borderId="20" xfId="0" applyFont="1" applyBorder="1"/>
    <xf numFmtId="16" fontId="4" fillId="7" borderId="6" xfId="0" applyNumberFormat="1" applyFont="1" applyFill="1" applyBorder="1"/>
    <xf numFmtId="0" fontId="5" fillId="0" borderId="14" xfId="0" applyFont="1" applyBorder="1"/>
    <xf numFmtId="4" fontId="1" fillId="0" borderId="33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3" fillId="7" borderId="33" xfId="0" applyNumberFormat="1" applyFont="1" applyFill="1" applyBorder="1" applyAlignment="1">
      <alignment horizontal="center"/>
    </xf>
    <xf numFmtId="4" fontId="3" fillId="7" borderId="41" xfId="0" applyNumberFormat="1" applyFont="1" applyFill="1" applyBorder="1" applyAlignment="1">
      <alignment horizontal="center"/>
    </xf>
    <xf numFmtId="0" fontId="1" fillId="6" borderId="33" xfId="0" applyFont="1" applyFill="1" applyBorder="1"/>
    <xf numFmtId="4" fontId="3" fillId="3" borderId="33" xfId="0" applyNumberFormat="1" applyFont="1" applyFill="1" applyBorder="1" applyAlignment="1">
      <alignment horizontal="center"/>
    </xf>
    <xf numFmtId="16" fontId="4" fillId="9" borderId="34" xfId="0" applyNumberFormat="1" applyFont="1" applyFill="1" applyBorder="1"/>
    <xf numFmtId="4" fontId="3" fillId="9" borderId="12" xfId="0" applyNumberFormat="1" applyFont="1" applyFill="1" applyBorder="1" applyAlignment="1">
      <alignment horizontal="center"/>
    </xf>
    <xf numFmtId="0" fontId="5" fillId="6" borderId="29" xfId="0" applyFont="1" applyFill="1" applyBorder="1"/>
    <xf numFmtId="16" fontId="3" fillId="7" borderId="12" xfId="0" applyNumberFormat="1" applyFont="1" applyFill="1" applyBorder="1"/>
    <xf numFmtId="4" fontId="3" fillId="7" borderId="35" xfId="0" applyNumberFormat="1" applyFont="1" applyFill="1" applyBorder="1" applyAlignment="1">
      <alignment horizontal="center"/>
    </xf>
    <xf numFmtId="0" fontId="5" fillId="6" borderId="21" xfId="0" applyFont="1" applyFill="1" applyBorder="1"/>
    <xf numFmtId="16" fontId="3" fillId="7" borderId="39" xfId="0" applyNumberFormat="1" applyFont="1" applyFill="1" applyBorder="1"/>
    <xf numFmtId="0" fontId="5" fillId="9" borderId="39" xfId="0" applyFont="1" applyFill="1" applyBorder="1"/>
    <xf numFmtId="4" fontId="3" fillId="9" borderId="45" xfId="0" applyNumberFormat="1" applyFont="1" applyFill="1" applyBorder="1" applyAlignment="1">
      <alignment horizontal="right"/>
    </xf>
    <xf numFmtId="4" fontId="3" fillId="9" borderId="45" xfId="0" applyNumberFormat="1" applyFont="1" applyFill="1" applyBorder="1" applyAlignment="1">
      <alignment horizontal="center"/>
    </xf>
    <xf numFmtId="0" fontId="5" fillId="6" borderId="36" xfId="0" applyFont="1" applyFill="1" applyBorder="1"/>
    <xf numFmtId="16" fontId="4" fillId="9" borderId="45" xfId="0" applyNumberFormat="1" applyFont="1" applyFill="1" applyBorder="1"/>
    <xf numFmtId="4" fontId="3" fillId="9" borderId="46" xfId="0" applyNumberFormat="1" applyFont="1" applyFill="1" applyBorder="1" applyAlignment="1">
      <alignment horizontal="center"/>
    </xf>
    <xf numFmtId="0" fontId="5" fillId="0" borderId="39" xfId="0" applyFont="1" applyBorder="1"/>
    <xf numFmtId="4" fontId="3" fillId="9" borderId="39" xfId="0" applyNumberFormat="1" applyFont="1" applyFill="1" applyBorder="1" applyAlignment="1">
      <alignment horizontal="center"/>
    </xf>
    <xf numFmtId="4" fontId="3" fillId="7" borderId="49" xfId="0" applyNumberFormat="1" applyFont="1" applyFill="1" applyBorder="1" applyAlignment="1">
      <alignment horizontal="center"/>
    </xf>
    <xf numFmtId="4" fontId="3" fillId="9" borderId="50" xfId="0" applyNumberFormat="1" applyFont="1" applyFill="1" applyBorder="1" applyAlignment="1">
      <alignment horizontal="center"/>
    </xf>
    <xf numFmtId="0" fontId="5" fillId="6" borderId="51" xfId="0" applyFont="1" applyFill="1" applyBorder="1"/>
    <xf numFmtId="16" fontId="3" fillId="7" borderId="14" xfId="0" applyNumberFormat="1" applyFont="1" applyFill="1" applyBorder="1"/>
    <xf numFmtId="16" fontId="4" fillId="9" borderId="39" xfId="0" applyNumberFormat="1" applyFont="1" applyFill="1" applyBorder="1"/>
    <xf numFmtId="4" fontId="3" fillId="9" borderId="52" xfId="0" applyNumberFormat="1" applyFont="1" applyFill="1" applyBorder="1" applyAlignment="1">
      <alignment horizontal="center"/>
    </xf>
    <xf numFmtId="0" fontId="5" fillId="6" borderId="53" xfId="0" applyFont="1" applyFill="1" applyBorder="1"/>
    <xf numFmtId="0" fontId="0" fillId="7" borderId="6" xfId="0" applyFill="1" applyBorder="1"/>
    <xf numFmtId="0" fontId="0" fillId="5" borderId="55" xfId="0" applyFill="1" applyBorder="1"/>
    <xf numFmtId="0" fontId="4" fillId="2" borderId="4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2" fontId="0" fillId="7" borderId="6" xfId="0" applyNumberFormat="1" applyFill="1" applyBorder="1" applyAlignment="1">
      <alignment horizontal="center"/>
    </xf>
    <xf numFmtId="4" fontId="3" fillId="2" borderId="40" xfId="0" applyNumberFormat="1" applyFont="1" applyFill="1" applyBorder="1" applyAlignment="1">
      <alignment horizontal="center"/>
    </xf>
    <xf numFmtId="4" fontId="3" fillId="2" borderId="48" xfId="0" applyNumberFormat="1" applyFont="1" applyFill="1" applyBorder="1" applyAlignment="1">
      <alignment horizontal="center"/>
    </xf>
    <xf numFmtId="4" fontId="3" fillId="4" borderId="6" xfId="0" applyNumberFormat="1" applyFont="1" applyFill="1" applyBorder="1" applyAlignment="1">
      <alignment horizontal="center"/>
    </xf>
    <xf numFmtId="4" fontId="3" fillId="7" borderId="40" xfId="0" applyNumberFormat="1" applyFont="1" applyFill="1" applyBorder="1" applyAlignment="1">
      <alignment horizontal="center"/>
    </xf>
    <xf numFmtId="164" fontId="4" fillId="6" borderId="33" xfId="0" applyNumberFormat="1" applyFont="1" applyFill="1" applyBorder="1" applyAlignment="1">
      <alignment horizontal="center"/>
    </xf>
    <xf numFmtId="3" fontId="3" fillId="6" borderId="8" xfId="0" applyNumberFormat="1" applyFont="1" applyFill="1" applyBorder="1" applyAlignment="1">
      <alignment horizontal="center"/>
    </xf>
    <xf numFmtId="4" fontId="3" fillId="7" borderId="39" xfId="0" applyNumberFormat="1" applyFont="1" applyFill="1" applyBorder="1" applyAlignment="1">
      <alignment horizontal="center"/>
    </xf>
    <xf numFmtId="4" fontId="3" fillId="4" borderId="33" xfId="0" applyNumberFormat="1" applyFont="1" applyFill="1" applyBorder="1" applyAlignment="1">
      <alignment horizontal="center"/>
    </xf>
    <xf numFmtId="0" fontId="5" fillId="6" borderId="0" xfId="0" applyFont="1" applyFill="1"/>
    <xf numFmtId="16" fontId="3" fillId="8" borderId="6" xfId="0" applyNumberFormat="1" applyFont="1" applyFill="1" applyBorder="1"/>
    <xf numFmtId="4" fontId="0" fillId="8" borderId="0" xfId="0" applyNumberFormat="1" applyFill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0" xfId="0" applyBorder="1"/>
    <xf numFmtId="0" fontId="5" fillId="0" borderId="21" xfId="0" applyFont="1" applyBorder="1"/>
    <xf numFmtId="16" fontId="3" fillId="7" borderId="56" xfId="0" applyNumberFormat="1" applyFont="1" applyFill="1" applyBorder="1"/>
    <xf numFmtId="0" fontId="3" fillId="7" borderId="39" xfId="0" applyFont="1" applyFill="1" applyBorder="1"/>
    <xf numFmtId="4" fontId="0" fillId="7" borderId="43" xfId="0" applyNumberFormat="1" applyFill="1" applyBorder="1" applyAlignment="1">
      <alignment horizontal="center"/>
    </xf>
    <xf numFmtId="4" fontId="0" fillId="2" borderId="33" xfId="0" applyNumberFormat="1" applyFill="1" applyBorder="1" applyAlignment="1">
      <alignment horizontal="center"/>
    </xf>
    <xf numFmtId="4" fontId="3" fillId="2" borderId="36" xfId="0" applyNumberFormat="1" applyFont="1" applyFill="1" applyBorder="1" applyAlignment="1">
      <alignment horizontal="center"/>
    </xf>
    <xf numFmtId="16" fontId="1" fillId="7" borderId="24" xfId="0" applyNumberFormat="1" applyFont="1" applyFill="1" applyBorder="1"/>
    <xf numFmtId="16" fontId="1" fillId="7" borderId="28" xfId="0" applyNumberFormat="1" applyFont="1" applyFill="1" applyBorder="1"/>
    <xf numFmtId="0" fontId="3" fillId="10" borderId="6" xfId="0" applyFont="1" applyFill="1" applyBorder="1"/>
    <xf numFmtId="0" fontId="3" fillId="10" borderId="1" xfId="0" applyFont="1" applyFill="1" applyBorder="1"/>
    <xf numFmtId="0" fontId="3" fillId="10" borderId="12" xfId="0" applyFont="1" applyFill="1" applyBorder="1"/>
    <xf numFmtId="0" fontId="6" fillId="2" borderId="6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0" fillId="2" borderId="33" xfId="0" applyFill="1" applyBorder="1"/>
    <xf numFmtId="0" fontId="0" fillId="10" borderId="33" xfId="0" applyFill="1" applyBorder="1"/>
    <xf numFmtId="0" fontId="0" fillId="10" borderId="41" xfId="0" applyFill="1" applyBorder="1"/>
    <xf numFmtId="0" fontId="5" fillId="2" borderId="40" xfId="0" applyFont="1" applyFill="1" applyBorder="1"/>
    <xf numFmtId="0" fontId="0" fillId="0" borderId="47" xfId="0" applyBorder="1"/>
    <xf numFmtId="0" fontId="0" fillId="0" borderId="6" xfId="0" applyBorder="1"/>
    <xf numFmtId="0" fontId="0" fillId="0" borderId="41" xfId="0" applyBorder="1"/>
    <xf numFmtId="4" fontId="0" fillId="8" borderId="8" xfId="0" applyNumberFormat="1" applyFill="1" applyBorder="1" applyAlignment="1">
      <alignment horizontal="center"/>
    </xf>
    <xf numFmtId="4" fontId="3" fillId="3" borderId="37" xfId="0" applyNumberFormat="1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center"/>
    </xf>
    <xf numFmtId="4" fontId="3" fillId="3" borderId="31" xfId="0" applyNumberFormat="1" applyFont="1" applyFill="1" applyBorder="1" applyAlignment="1">
      <alignment horizontal="center"/>
    </xf>
    <xf numFmtId="4" fontId="3" fillId="3" borderId="32" xfId="0" applyNumberFormat="1" applyFont="1" applyFill="1" applyBorder="1" applyAlignment="1">
      <alignment horizontal="center"/>
    </xf>
    <xf numFmtId="4" fontId="3" fillId="3" borderId="30" xfId="0" applyNumberFormat="1" applyFont="1" applyFill="1" applyBorder="1" applyAlignment="1">
      <alignment horizontal="center"/>
    </xf>
    <xf numFmtId="4" fontId="3" fillId="4" borderId="31" xfId="0" applyNumberFormat="1" applyFont="1" applyFill="1" applyBorder="1" applyAlignment="1">
      <alignment horizontal="center"/>
    </xf>
    <xf numFmtId="0" fontId="1" fillId="2" borderId="54" xfId="0" applyFont="1" applyFill="1" applyBorder="1"/>
    <xf numFmtId="0" fontId="6" fillId="2" borderId="6" xfId="0" applyFont="1" applyFill="1" applyBorder="1"/>
    <xf numFmtId="4" fontId="3" fillId="2" borderId="6" xfId="0" applyNumberFormat="1" applyFont="1" applyFill="1" applyBorder="1" applyAlignment="1">
      <alignment horizontal="right"/>
    </xf>
    <xf numFmtId="3" fontId="3" fillId="2" borderId="1" xfId="0" applyNumberFormat="1" applyFont="1" applyFill="1" applyBorder="1"/>
    <xf numFmtId="4" fontId="3" fillId="3" borderId="6" xfId="0" applyNumberFormat="1" applyFont="1" applyFill="1" applyBorder="1" applyAlignment="1">
      <alignment horizontal="center"/>
    </xf>
    <xf numFmtId="4" fontId="3" fillId="3" borderId="40" xfId="0" applyNumberFormat="1" applyFont="1" applyFill="1" applyBorder="1" applyAlignment="1">
      <alignment horizontal="center"/>
    </xf>
    <xf numFmtId="4" fontId="3" fillId="2" borderId="45" xfId="0" applyNumberFormat="1" applyFont="1" applyFill="1" applyBorder="1" applyAlignment="1">
      <alignment horizontal="center"/>
    </xf>
    <xf numFmtId="4" fontId="3" fillId="2" borderId="46" xfId="0" applyNumberFormat="1" applyFont="1" applyFill="1" applyBorder="1" applyAlignment="1">
      <alignment horizontal="center"/>
    </xf>
    <xf numFmtId="4" fontId="3" fillId="2" borderId="58" xfId="0" applyNumberFormat="1" applyFont="1" applyFill="1" applyBorder="1" applyAlignment="1">
      <alignment horizontal="center"/>
    </xf>
    <xf numFmtId="4" fontId="3" fillId="2" borderId="39" xfId="0" applyNumberFormat="1" applyFon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164" fontId="4" fillId="3" borderId="22" xfId="0" applyNumberFormat="1" applyFont="1" applyFill="1" applyBorder="1" applyAlignment="1">
      <alignment horizontal="center"/>
    </xf>
    <xf numFmtId="4" fontId="3" fillId="3" borderId="36" xfId="0" applyNumberFormat="1" applyFont="1" applyFill="1" applyBorder="1" applyAlignment="1">
      <alignment horizontal="center"/>
    </xf>
    <xf numFmtId="4" fontId="3" fillId="3" borderId="48" xfId="0" applyNumberFormat="1" applyFont="1" applyFill="1" applyBorder="1" applyAlignment="1">
      <alignment horizontal="center"/>
    </xf>
    <xf numFmtId="4" fontId="3" fillId="3" borderId="57" xfId="0" applyNumberFormat="1" applyFont="1" applyFill="1" applyBorder="1" applyAlignment="1">
      <alignment horizontal="center"/>
    </xf>
    <xf numFmtId="4" fontId="0" fillId="2" borderId="49" xfId="0" applyNumberFormat="1" applyFill="1" applyBorder="1" applyAlignment="1">
      <alignment horizontal="center"/>
    </xf>
    <xf numFmtId="4" fontId="0" fillId="4" borderId="59" xfId="0" applyNumberFormat="1" applyFill="1" applyBorder="1" applyAlignment="1">
      <alignment horizontal="center"/>
    </xf>
    <xf numFmtId="164" fontId="4" fillId="4" borderId="25" xfId="0" applyNumberFormat="1" applyFont="1" applyFill="1" applyBorder="1" applyAlignment="1">
      <alignment horizontal="center"/>
    </xf>
    <xf numFmtId="164" fontId="4" fillId="4" borderId="23" xfId="0" applyNumberFormat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4" fontId="1" fillId="6" borderId="33" xfId="0" applyNumberFormat="1" applyFont="1" applyFill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" fontId="0" fillId="7" borderId="37" xfId="0" applyNumberFormat="1" applyFill="1" applyBorder="1" applyAlignment="1">
      <alignment horizontal="center"/>
    </xf>
    <xf numFmtId="164" fontId="4" fillId="2" borderId="38" xfId="0" applyNumberFormat="1" applyFont="1" applyFill="1" applyBorder="1" applyAlignment="1">
      <alignment horizontal="center"/>
    </xf>
    <xf numFmtId="164" fontId="1" fillId="6" borderId="3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6" borderId="42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16" fontId="3" fillId="7" borderId="60" xfId="0" applyNumberFormat="1" applyFont="1" applyFill="1" applyBorder="1"/>
    <xf numFmtId="3" fontId="3" fillId="7" borderId="56" xfId="0" applyNumberFormat="1" applyFont="1" applyFill="1" applyBorder="1"/>
    <xf numFmtId="4" fontId="3" fillId="11" borderId="6" xfId="0" applyNumberFormat="1" applyFont="1" applyFill="1" applyBorder="1" applyAlignment="1">
      <alignment horizontal="center"/>
    </xf>
    <xf numFmtId="4" fontId="0" fillId="11" borderId="43" xfId="0" applyNumberFormat="1" applyFill="1" applyBorder="1" applyAlignment="1">
      <alignment horizontal="center"/>
    </xf>
    <xf numFmtId="4" fontId="3" fillId="11" borderId="33" xfId="0" applyNumberFormat="1" applyFont="1" applyFill="1" applyBorder="1" applyAlignment="1">
      <alignment horizontal="center"/>
    </xf>
    <xf numFmtId="4" fontId="3" fillId="3" borderId="3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9E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5"/>
  <sheetViews>
    <sheetView tabSelected="1" zoomScale="98" zoomScaleNormal="98" workbookViewId="0">
      <selection activeCell="G83" sqref="G83"/>
    </sheetView>
  </sheetViews>
  <sheetFormatPr defaultRowHeight="15" x14ac:dyDescent="0.25"/>
  <cols>
    <col min="1" max="1" width="4.5703125" customWidth="1"/>
    <col min="2" max="2" width="41.85546875" customWidth="1"/>
    <col min="3" max="3" width="2.28515625" style="24" customWidth="1"/>
    <col min="4" max="4" width="14.7109375" customWidth="1"/>
    <col min="5" max="5" width="9.85546875" hidden="1" customWidth="1"/>
    <col min="6" max="8" width="14.7109375" customWidth="1"/>
    <col min="9" max="9" width="45.5703125" customWidth="1"/>
  </cols>
  <sheetData>
    <row r="1" spans="1:9" ht="15.75" x14ac:dyDescent="0.25">
      <c r="A1" s="18" t="s">
        <v>0</v>
      </c>
      <c r="B1" s="48"/>
      <c r="C1" s="33"/>
      <c r="D1" s="33"/>
      <c r="E1" s="1"/>
      <c r="F1" s="33"/>
      <c r="G1" s="33"/>
      <c r="H1" s="24"/>
      <c r="I1" s="24"/>
    </row>
    <row r="2" spans="1:9" ht="16.5" thickBot="1" x14ac:dyDescent="0.3">
      <c r="A2" s="56" t="s">
        <v>92</v>
      </c>
      <c r="B2" s="57"/>
      <c r="C2" s="34"/>
      <c r="D2" s="35"/>
      <c r="E2" s="1"/>
      <c r="F2" s="35"/>
      <c r="G2" s="35"/>
      <c r="H2" s="156"/>
      <c r="I2" s="24"/>
    </row>
    <row r="3" spans="1:9" ht="16.5" thickTop="1" x14ac:dyDescent="0.25">
      <c r="A3" s="109"/>
      <c r="B3" s="55" t="s">
        <v>1</v>
      </c>
      <c r="C3" s="164"/>
      <c r="D3" s="162" t="s">
        <v>40</v>
      </c>
      <c r="E3" s="8" t="s">
        <v>2</v>
      </c>
      <c r="F3" s="93" t="s">
        <v>40</v>
      </c>
      <c r="G3" s="93" t="s">
        <v>40</v>
      </c>
      <c r="H3" s="93" t="s">
        <v>69</v>
      </c>
      <c r="I3" s="126" t="s">
        <v>71</v>
      </c>
    </row>
    <row r="4" spans="1:9" ht="16.5" thickBot="1" x14ac:dyDescent="0.3">
      <c r="A4" s="109"/>
      <c r="B4" s="25" t="s">
        <v>15</v>
      </c>
      <c r="C4" s="165"/>
      <c r="D4" s="163" t="s">
        <v>3</v>
      </c>
      <c r="E4" s="9" t="s">
        <v>4</v>
      </c>
      <c r="F4" s="94" t="s">
        <v>93</v>
      </c>
      <c r="G4" s="94" t="s">
        <v>94</v>
      </c>
      <c r="H4" s="94" t="s">
        <v>70</v>
      </c>
      <c r="I4" s="123"/>
    </row>
    <row r="5" spans="1:9" ht="16.5" thickTop="1" x14ac:dyDescent="0.25">
      <c r="A5" s="28"/>
      <c r="B5" s="121" t="s">
        <v>99</v>
      </c>
      <c r="C5" s="67"/>
      <c r="D5" s="118"/>
      <c r="E5" s="119"/>
      <c r="F5" s="118"/>
      <c r="G5" s="118"/>
      <c r="H5" s="118"/>
      <c r="I5" s="124"/>
    </row>
    <row r="6" spans="1:9" ht="16.5" thickBot="1" x14ac:dyDescent="0.3">
      <c r="A6" s="29"/>
      <c r="B6" s="122"/>
      <c r="C6" s="67"/>
      <c r="D6" s="120"/>
      <c r="E6" s="119"/>
      <c r="F6" s="120"/>
      <c r="G6" s="120"/>
      <c r="H6" s="120"/>
      <c r="I6" s="125"/>
    </row>
    <row r="7" spans="1:9" ht="17.25" thickTop="1" thickBot="1" x14ac:dyDescent="0.3">
      <c r="A7" s="26"/>
      <c r="B7" s="20" t="s">
        <v>95</v>
      </c>
      <c r="C7" s="50"/>
      <c r="D7" s="54">
        <v>76800</v>
      </c>
      <c r="E7" s="2">
        <v>80000</v>
      </c>
      <c r="F7" s="54">
        <v>76800</v>
      </c>
      <c r="G7" s="54">
        <v>0</v>
      </c>
      <c r="H7" s="131"/>
      <c r="I7" s="127" t="s">
        <v>72</v>
      </c>
    </row>
    <row r="8" spans="1:9" ht="16.5" thickBot="1" x14ac:dyDescent="0.3">
      <c r="A8" s="30"/>
      <c r="B8" s="20" t="s">
        <v>5</v>
      </c>
      <c r="C8" s="50"/>
      <c r="D8" s="39">
        <v>4708</v>
      </c>
      <c r="E8" s="10"/>
      <c r="F8" s="39">
        <v>4708</v>
      </c>
      <c r="G8" s="39">
        <v>0</v>
      </c>
      <c r="H8" s="132"/>
      <c r="I8" s="128" t="s">
        <v>72</v>
      </c>
    </row>
    <row r="9" spans="1:9" ht="16.5" thickBot="1" x14ac:dyDescent="0.3">
      <c r="A9" s="31"/>
      <c r="B9" s="42" t="s">
        <v>19</v>
      </c>
      <c r="C9" s="50"/>
      <c r="D9" s="45">
        <v>770</v>
      </c>
      <c r="E9" s="2">
        <v>562</v>
      </c>
      <c r="F9" s="45">
        <v>813.8</v>
      </c>
      <c r="G9" s="45">
        <v>43.8</v>
      </c>
      <c r="H9" s="133"/>
      <c r="I9" s="128" t="s">
        <v>79</v>
      </c>
    </row>
    <row r="10" spans="1:9" ht="16.5" thickBot="1" x14ac:dyDescent="0.3">
      <c r="A10" s="30"/>
      <c r="B10" s="27" t="s">
        <v>17</v>
      </c>
      <c r="C10" s="50"/>
      <c r="D10" s="44">
        <v>800</v>
      </c>
      <c r="E10" s="2">
        <v>1540</v>
      </c>
      <c r="F10" s="44">
        <v>820</v>
      </c>
      <c r="G10" s="44">
        <v>20</v>
      </c>
      <c r="H10" s="134"/>
      <c r="I10" s="128" t="s">
        <v>79</v>
      </c>
    </row>
    <row r="11" spans="1:9" ht="16.5" thickBot="1" x14ac:dyDescent="0.3">
      <c r="A11" s="30"/>
      <c r="B11" s="19" t="s">
        <v>18</v>
      </c>
      <c r="C11" s="50"/>
      <c r="D11" s="46">
        <v>0</v>
      </c>
      <c r="E11" s="2"/>
      <c r="F11" s="46">
        <v>0</v>
      </c>
      <c r="G11" s="46">
        <v>0</v>
      </c>
      <c r="H11" s="68"/>
      <c r="I11" s="128" t="s">
        <v>97</v>
      </c>
    </row>
    <row r="12" spans="1:9" ht="16.5" thickBot="1" x14ac:dyDescent="0.3">
      <c r="A12" s="30"/>
      <c r="B12" s="42" t="s">
        <v>24</v>
      </c>
      <c r="C12" s="50"/>
      <c r="D12" s="45">
        <v>4600</v>
      </c>
      <c r="E12" s="2"/>
      <c r="F12" s="45">
        <v>3920</v>
      </c>
      <c r="G12" s="45">
        <v>-680</v>
      </c>
      <c r="H12" s="136"/>
      <c r="I12" s="128" t="s">
        <v>81</v>
      </c>
    </row>
    <row r="13" spans="1:9" ht="16.5" thickBot="1" x14ac:dyDescent="0.3">
      <c r="A13" s="30"/>
      <c r="B13" s="22" t="s">
        <v>23</v>
      </c>
      <c r="C13" s="50"/>
      <c r="D13" s="46">
        <v>3240</v>
      </c>
      <c r="E13" s="2"/>
      <c r="F13" s="46">
        <v>3476.5</v>
      </c>
      <c r="G13" s="46">
        <v>236.5</v>
      </c>
      <c r="H13" s="68"/>
      <c r="I13" s="128" t="s">
        <v>79</v>
      </c>
    </row>
    <row r="14" spans="1:9" ht="16.5" thickBot="1" x14ac:dyDescent="0.3">
      <c r="A14" s="30"/>
      <c r="B14" s="21" t="s">
        <v>6</v>
      </c>
      <c r="C14" s="50"/>
      <c r="D14" s="47">
        <v>10100</v>
      </c>
      <c r="E14" s="2"/>
      <c r="F14" s="47">
        <v>10128.91</v>
      </c>
      <c r="G14" s="47">
        <v>28.91</v>
      </c>
      <c r="H14" s="135"/>
      <c r="I14" s="128" t="s">
        <v>79</v>
      </c>
    </row>
    <row r="15" spans="1:9" ht="17.25" customHeight="1" thickBot="1" x14ac:dyDescent="0.3">
      <c r="A15" s="30"/>
      <c r="B15" s="22" t="s">
        <v>25</v>
      </c>
      <c r="C15" s="50"/>
      <c r="D15" s="45">
        <v>500</v>
      </c>
      <c r="E15" s="11">
        <v>1680</v>
      </c>
      <c r="F15" s="45">
        <v>0</v>
      </c>
      <c r="G15" s="45">
        <v>-500</v>
      </c>
      <c r="H15" s="136"/>
      <c r="I15" s="128" t="s">
        <v>97</v>
      </c>
    </row>
    <row r="16" spans="1:9" ht="16.5" thickBot="1" x14ac:dyDescent="0.3">
      <c r="A16" s="74"/>
      <c r="B16" s="92" t="s">
        <v>68</v>
      </c>
      <c r="C16" s="50"/>
      <c r="D16" s="47">
        <v>200</v>
      </c>
      <c r="E16" s="2">
        <v>2715</v>
      </c>
      <c r="F16" s="47">
        <v>403.02</v>
      </c>
      <c r="G16" s="47">
        <v>203.02</v>
      </c>
      <c r="H16" s="135"/>
      <c r="I16" s="128" t="s">
        <v>85</v>
      </c>
    </row>
    <row r="17" spans="1:9" ht="16.5" thickBot="1" x14ac:dyDescent="0.3">
      <c r="A17" s="110"/>
      <c r="B17" s="137" t="s">
        <v>22</v>
      </c>
      <c r="C17" s="161"/>
      <c r="D17" s="160">
        <f>SUM(D7:D16)</f>
        <v>101718</v>
      </c>
      <c r="E17" s="12">
        <f>SUM(E7:E16)</f>
        <v>86497</v>
      </c>
      <c r="F17" s="51">
        <f>SUM(F7:F16)</f>
        <v>101070.23000000001</v>
      </c>
      <c r="G17" s="51">
        <f>SUM(G7:G16)</f>
        <v>-647.77</v>
      </c>
      <c r="H17" s="148"/>
      <c r="I17" s="128" t="s">
        <v>96</v>
      </c>
    </row>
    <row r="18" spans="1:9" ht="16.5" thickBot="1" x14ac:dyDescent="0.3">
      <c r="A18" s="62"/>
      <c r="B18" s="40"/>
      <c r="C18" s="157"/>
      <c r="D18" s="41"/>
      <c r="E18" s="13"/>
      <c r="F18" s="41"/>
      <c r="G18" s="41"/>
      <c r="H18" s="41"/>
      <c r="I18" s="128"/>
    </row>
    <row r="19" spans="1:9" ht="17.25" thickTop="1" thickBot="1" x14ac:dyDescent="0.3">
      <c r="A19" s="31"/>
      <c r="B19" s="138" t="s">
        <v>98</v>
      </c>
      <c r="C19" s="157"/>
      <c r="D19" s="139"/>
      <c r="E19" s="140"/>
      <c r="F19" s="139"/>
      <c r="G19" s="139"/>
      <c r="H19" s="139"/>
      <c r="I19" s="128"/>
    </row>
    <row r="20" spans="1:9" ht="17.25" thickTop="1" thickBot="1" x14ac:dyDescent="0.3">
      <c r="A20" s="74"/>
      <c r="B20" s="76" t="s">
        <v>36</v>
      </c>
      <c r="C20" s="158"/>
      <c r="D20" s="77"/>
      <c r="E20" s="2"/>
      <c r="F20" s="77"/>
      <c r="G20" s="77"/>
      <c r="H20" s="89"/>
      <c r="I20" s="128"/>
    </row>
    <row r="21" spans="1:9" ht="17.25" thickTop="1" thickBot="1" x14ac:dyDescent="0.3">
      <c r="A21" s="32"/>
      <c r="B21" s="23" t="s">
        <v>37</v>
      </c>
      <c r="C21" s="50"/>
      <c r="D21" s="37">
        <v>20300.240000000002</v>
      </c>
      <c r="E21" s="2">
        <v>22000</v>
      </c>
      <c r="F21" s="37">
        <v>21359.200000000001</v>
      </c>
      <c r="G21" s="37">
        <v>1058.96</v>
      </c>
      <c r="H21" s="98"/>
      <c r="I21" s="128" t="s">
        <v>100</v>
      </c>
    </row>
    <row r="22" spans="1:9" ht="17.25" thickTop="1" thickBot="1" x14ac:dyDescent="0.3">
      <c r="A22" s="74"/>
      <c r="B22" s="75" t="s">
        <v>38</v>
      </c>
      <c r="C22" s="50"/>
      <c r="D22" s="37">
        <v>5817</v>
      </c>
      <c r="E22" s="2"/>
      <c r="F22" s="37">
        <v>5200.58</v>
      </c>
      <c r="G22" s="37">
        <v>-616.41999999999996</v>
      </c>
      <c r="H22" s="141"/>
      <c r="I22" s="128" t="s">
        <v>82</v>
      </c>
    </row>
    <row r="23" spans="1:9" ht="17.25" thickTop="1" thickBot="1" x14ac:dyDescent="0.3">
      <c r="A23" s="71"/>
      <c r="B23" s="61" t="s">
        <v>66</v>
      </c>
      <c r="C23" s="49"/>
      <c r="D23" s="115">
        <f>SUM(D21:D22)</f>
        <v>26117.24</v>
      </c>
      <c r="E23" s="10"/>
      <c r="F23" s="115">
        <f>SUM(F21:F22)</f>
        <v>26559.78</v>
      </c>
      <c r="G23" s="115">
        <f>SUM(G21:G22)</f>
        <v>442.54000000000008</v>
      </c>
      <c r="H23" s="149"/>
      <c r="I23" s="128" t="s">
        <v>88</v>
      </c>
    </row>
    <row r="24" spans="1:9" ht="17.25" thickTop="1" thickBot="1" x14ac:dyDescent="0.3">
      <c r="A24" s="32"/>
      <c r="B24" s="69" t="s">
        <v>35</v>
      </c>
      <c r="C24" s="63"/>
      <c r="D24" s="70"/>
      <c r="E24" s="2"/>
      <c r="F24" s="70"/>
      <c r="G24" s="70"/>
      <c r="H24" s="89"/>
      <c r="I24" s="128"/>
    </row>
    <row r="25" spans="1:9" ht="17.25" thickTop="1" thickBot="1" x14ac:dyDescent="0.3">
      <c r="A25" s="31"/>
      <c r="B25" s="23" t="s">
        <v>29</v>
      </c>
      <c r="C25" s="50"/>
      <c r="D25" s="37">
        <v>1650</v>
      </c>
      <c r="E25" s="2"/>
      <c r="F25" s="37">
        <v>1094</v>
      </c>
      <c r="G25" s="37">
        <v>-556</v>
      </c>
      <c r="H25" s="141"/>
      <c r="I25" s="128" t="s">
        <v>82</v>
      </c>
    </row>
    <row r="26" spans="1:9" ht="17.25" thickTop="1" thickBot="1" x14ac:dyDescent="0.3">
      <c r="A26" s="74"/>
      <c r="B26" s="75" t="s">
        <v>28</v>
      </c>
      <c r="C26" s="50"/>
      <c r="D26" s="95">
        <v>312</v>
      </c>
      <c r="E26" s="2">
        <v>7600</v>
      </c>
      <c r="F26" s="95">
        <v>312</v>
      </c>
      <c r="G26" s="95">
        <v>0</v>
      </c>
      <c r="H26" s="147"/>
      <c r="I26" s="128"/>
    </row>
    <row r="27" spans="1:9" ht="17.25" thickTop="1" thickBot="1" x14ac:dyDescent="0.3">
      <c r="A27" s="74"/>
      <c r="B27" s="75" t="s">
        <v>34</v>
      </c>
      <c r="C27" s="50"/>
      <c r="D27" s="37">
        <v>45</v>
      </c>
      <c r="E27" s="2"/>
      <c r="F27" s="37">
        <v>14.6</v>
      </c>
      <c r="G27" s="37">
        <v>-30.4</v>
      </c>
      <c r="H27" s="141"/>
      <c r="I27" s="128" t="s">
        <v>86</v>
      </c>
    </row>
    <row r="28" spans="1:9" ht="17.25" thickTop="1" thickBot="1" x14ac:dyDescent="0.3">
      <c r="A28" s="74"/>
      <c r="B28" s="112" t="s">
        <v>30</v>
      </c>
      <c r="C28" s="50"/>
      <c r="D28" s="37">
        <v>1150</v>
      </c>
      <c r="E28" s="2"/>
      <c r="F28" s="37">
        <v>1239.2</v>
      </c>
      <c r="G28" s="37">
        <v>89.2</v>
      </c>
      <c r="H28" s="141"/>
      <c r="I28" s="128" t="s">
        <v>107</v>
      </c>
    </row>
    <row r="29" spans="1:9" ht="17.25" thickTop="1" thickBot="1" x14ac:dyDescent="0.3">
      <c r="A29" s="74"/>
      <c r="B29" s="75" t="s">
        <v>31</v>
      </c>
      <c r="C29" s="50"/>
      <c r="D29" s="37">
        <v>2150</v>
      </c>
      <c r="E29" s="2"/>
      <c r="F29" s="37">
        <v>2161.71</v>
      </c>
      <c r="G29" s="37">
        <v>11.71</v>
      </c>
      <c r="H29" s="141"/>
      <c r="I29" s="128"/>
    </row>
    <row r="30" spans="1:9" ht="17.25" thickTop="1" thickBot="1" x14ac:dyDescent="0.3">
      <c r="A30" s="74"/>
      <c r="B30" s="75" t="s">
        <v>32</v>
      </c>
      <c r="C30" s="50"/>
      <c r="D30" s="37">
        <v>504</v>
      </c>
      <c r="E30" s="2"/>
      <c r="F30" s="37">
        <v>420</v>
      </c>
      <c r="G30" s="37">
        <v>-84</v>
      </c>
      <c r="H30" s="141"/>
      <c r="I30" s="128" t="s">
        <v>82</v>
      </c>
    </row>
    <row r="31" spans="1:9" ht="17.25" thickTop="1" thickBot="1" x14ac:dyDescent="0.3">
      <c r="A31" s="74"/>
      <c r="B31" s="75" t="s">
        <v>41</v>
      </c>
      <c r="C31" s="50"/>
      <c r="D31" s="37">
        <v>200</v>
      </c>
      <c r="E31" s="2"/>
      <c r="F31" s="37">
        <v>118.05</v>
      </c>
      <c r="G31" s="37">
        <v>-81.95</v>
      </c>
      <c r="H31" s="141"/>
      <c r="I31" s="128"/>
    </row>
    <row r="32" spans="1:9" ht="17.25" thickTop="1" thickBot="1" x14ac:dyDescent="0.3">
      <c r="A32" s="74"/>
      <c r="B32" s="112" t="s">
        <v>26</v>
      </c>
      <c r="C32" s="50"/>
      <c r="D32" s="37">
        <v>1500</v>
      </c>
      <c r="E32" s="2"/>
      <c r="F32" s="37">
        <v>782.47</v>
      </c>
      <c r="G32" s="37">
        <v>-717.53</v>
      </c>
      <c r="H32" s="141"/>
      <c r="I32" s="128" t="s">
        <v>82</v>
      </c>
    </row>
    <row r="33" spans="1:9" ht="17.25" thickTop="1" thickBot="1" x14ac:dyDescent="0.3">
      <c r="A33" s="74"/>
      <c r="B33" s="112" t="s">
        <v>27</v>
      </c>
      <c r="C33" s="50"/>
      <c r="D33" s="37">
        <v>4540</v>
      </c>
      <c r="E33" s="2"/>
      <c r="F33" s="37">
        <v>4636.99</v>
      </c>
      <c r="G33" s="37">
        <v>96.99</v>
      </c>
      <c r="H33" s="141"/>
      <c r="I33" s="128" t="s">
        <v>107</v>
      </c>
    </row>
    <row r="34" spans="1:9" ht="17.25" thickTop="1" thickBot="1" x14ac:dyDescent="0.3">
      <c r="A34" s="32"/>
      <c r="B34" s="61" t="s">
        <v>66</v>
      </c>
      <c r="C34" s="49"/>
      <c r="D34" s="96">
        <f>SUM(D25:D33)</f>
        <v>12051</v>
      </c>
      <c r="E34" s="2"/>
      <c r="F34" s="96">
        <f>SUM(F25:F33)</f>
        <v>10779.02</v>
      </c>
      <c r="G34" s="96">
        <f>SUM(G25:G33)</f>
        <v>-1271.98</v>
      </c>
      <c r="H34" s="142"/>
      <c r="I34" s="128" t="s">
        <v>87</v>
      </c>
    </row>
    <row r="35" spans="1:9" ht="17.25" thickTop="1" thickBot="1" x14ac:dyDescent="0.3">
      <c r="A35" s="79"/>
      <c r="B35" s="80" t="s">
        <v>45</v>
      </c>
      <c r="C35" s="58"/>
      <c r="D35" s="78"/>
      <c r="E35" s="2"/>
      <c r="F35" s="78"/>
      <c r="G35" s="78"/>
      <c r="H35" s="89"/>
      <c r="I35" s="128"/>
    </row>
    <row r="36" spans="1:9" ht="17.25" thickTop="1" thickBot="1" x14ac:dyDescent="0.3">
      <c r="A36" s="60"/>
      <c r="B36" s="111" t="s">
        <v>44</v>
      </c>
      <c r="C36" s="50"/>
      <c r="D36" s="37">
        <v>5000</v>
      </c>
      <c r="E36" s="2"/>
      <c r="F36" s="37">
        <v>2291.0300000000002</v>
      </c>
      <c r="G36" s="37">
        <v>-2708.97</v>
      </c>
      <c r="H36" s="141"/>
      <c r="I36" s="128" t="s">
        <v>101</v>
      </c>
    </row>
    <row r="37" spans="1:9" ht="17.25" thickTop="1" thickBot="1" x14ac:dyDescent="0.3">
      <c r="A37" s="110"/>
      <c r="B37" s="75" t="s">
        <v>43</v>
      </c>
      <c r="C37" s="50"/>
      <c r="D37" s="37">
        <v>8000</v>
      </c>
      <c r="E37" s="2"/>
      <c r="F37" s="37">
        <v>3131</v>
      </c>
      <c r="G37" s="37">
        <v>-4869</v>
      </c>
      <c r="H37" s="141"/>
      <c r="I37" s="128" t="s">
        <v>101</v>
      </c>
    </row>
    <row r="38" spans="1:9" ht="17.25" thickTop="1" thickBot="1" x14ac:dyDescent="0.3">
      <c r="A38" s="110"/>
      <c r="B38" s="75" t="s">
        <v>42</v>
      </c>
      <c r="C38" s="50"/>
      <c r="D38" s="37">
        <v>15000</v>
      </c>
      <c r="E38" s="2"/>
      <c r="F38" s="37">
        <v>17690.04</v>
      </c>
      <c r="G38" s="37">
        <v>2690.04</v>
      </c>
      <c r="H38" s="168"/>
      <c r="I38" s="128" t="s">
        <v>100</v>
      </c>
    </row>
    <row r="39" spans="1:9" ht="17.25" thickTop="1" thickBot="1" x14ac:dyDescent="0.3">
      <c r="A39" s="60"/>
      <c r="B39" s="111" t="s">
        <v>46</v>
      </c>
      <c r="C39" s="50"/>
      <c r="D39" s="37">
        <v>1500</v>
      </c>
      <c r="E39" s="2"/>
      <c r="F39" s="37">
        <v>1828.17</v>
      </c>
      <c r="G39" s="37">
        <v>328.17</v>
      </c>
      <c r="H39" s="98"/>
      <c r="I39" s="128" t="s">
        <v>102</v>
      </c>
    </row>
    <row r="40" spans="1:9" ht="17.25" thickTop="1" thickBot="1" x14ac:dyDescent="0.3">
      <c r="A40" s="110"/>
      <c r="B40" s="75" t="s">
        <v>47</v>
      </c>
      <c r="C40" s="50"/>
      <c r="D40" s="37">
        <v>1000</v>
      </c>
      <c r="E40" s="2"/>
      <c r="F40" s="37">
        <v>3383.33</v>
      </c>
      <c r="G40" s="37">
        <v>2383.33</v>
      </c>
      <c r="H40" s="168"/>
      <c r="I40" s="128"/>
    </row>
    <row r="41" spans="1:9" ht="17.25" thickTop="1" thickBot="1" x14ac:dyDescent="0.3">
      <c r="A41" s="32"/>
      <c r="B41" s="61" t="s">
        <v>66</v>
      </c>
      <c r="C41" s="49"/>
      <c r="D41" s="97">
        <f>SUM(D36:D40)</f>
        <v>30500</v>
      </c>
      <c r="E41" s="2">
        <v>5300</v>
      </c>
      <c r="F41" s="97">
        <f>SUM(F36:F40)</f>
        <v>28323.57</v>
      </c>
      <c r="G41" s="97">
        <f>SUM(G36:G40)</f>
        <v>-2176.4299999999994</v>
      </c>
      <c r="H41" s="150"/>
      <c r="I41" s="128" t="s">
        <v>89</v>
      </c>
    </row>
    <row r="42" spans="1:9" ht="17.25" thickTop="1" thickBot="1" x14ac:dyDescent="0.3">
      <c r="A42" s="82"/>
      <c r="B42" s="80" t="s">
        <v>49</v>
      </c>
      <c r="C42" s="58"/>
      <c r="D42" s="78"/>
      <c r="E42" s="2"/>
      <c r="F42" s="78"/>
      <c r="G42" s="78"/>
      <c r="H42" s="89"/>
      <c r="I42" s="128"/>
    </row>
    <row r="43" spans="1:9" ht="0.75" customHeight="1" thickTop="1" x14ac:dyDescent="0.25">
      <c r="A43" s="17"/>
      <c r="B43" s="7" t="s">
        <v>7</v>
      </c>
      <c r="C43" s="64"/>
      <c r="D43" s="38" t="s">
        <v>8</v>
      </c>
      <c r="E43" s="2"/>
      <c r="F43" s="38" t="s">
        <v>8</v>
      </c>
      <c r="G43" s="38" t="s">
        <v>8</v>
      </c>
      <c r="H43" s="37"/>
      <c r="I43" s="128"/>
    </row>
    <row r="44" spans="1:9" ht="15.75" hidden="1" x14ac:dyDescent="0.25">
      <c r="A44" s="17"/>
      <c r="B44" s="7"/>
      <c r="C44" s="64"/>
      <c r="D44" s="38"/>
      <c r="E44" s="2"/>
      <c r="F44" s="38"/>
      <c r="G44" s="38"/>
      <c r="H44" s="37"/>
      <c r="I44" s="128"/>
    </row>
    <row r="45" spans="1:9" ht="16.5" thickBot="1" x14ac:dyDescent="0.3">
      <c r="A45" s="74"/>
      <c r="B45" s="72" t="s">
        <v>63</v>
      </c>
      <c r="C45" s="64"/>
      <c r="D45" s="65">
        <v>300</v>
      </c>
      <c r="E45" s="2"/>
      <c r="F45" s="65">
        <v>345.62</v>
      </c>
      <c r="G45" s="65">
        <v>45.62</v>
      </c>
      <c r="H45" s="68"/>
      <c r="I45" s="128" t="s">
        <v>107</v>
      </c>
    </row>
    <row r="46" spans="1:9" ht="17.25" thickTop="1" thickBot="1" x14ac:dyDescent="0.3">
      <c r="A46" s="31"/>
      <c r="B46" s="23" t="s">
        <v>64</v>
      </c>
      <c r="C46" s="63"/>
      <c r="D46" s="66">
        <v>1200</v>
      </c>
      <c r="E46" s="2"/>
      <c r="F46" s="73">
        <v>350</v>
      </c>
      <c r="G46" s="66">
        <v>-850</v>
      </c>
      <c r="H46" s="141"/>
      <c r="I46" s="128" t="s">
        <v>78</v>
      </c>
    </row>
    <row r="47" spans="1:9" ht="17.25" thickTop="1" thickBot="1" x14ac:dyDescent="0.3">
      <c r="A47" s="79"/>
      <c r="B47" s="80" t="s">
        <v>50</v>
      </c>
      <c r="C47" s="58"/>
      <c r="D47" s="85"/>
      <c r="E47" s="2"/>
      <c r="F47" s="85"/>
      <c r="G47" s="85"/>
      <c r="H47" s="89"/>
      <c r="I47" s="128"/>
    </row>
    <row r="48" spans="1:9" ht="17.25" thickTop="1" thickBot="1" x14ac:dyDescent="0.3">
      <c r="A48" s="26"/>
      <c r="B48" s="87" t="s">
        <v>52</v>
      </c>
      <c r="C48" s="63"/>
      <c r="D48" s="102">
        <v>3000</v>
      </c>
      <c r="E48" s="2"/>
      <c r="F48" s="102">
        <v>3019.8</v>
      </c>
      <c r="G48" s="102">
        <v>19.8</v>
      </c>
      <c r="H48" s="171"/>
      <c r="I48" s="128" t="s">
        <v>107</v>
      </c>
    </row>
    <row r="49" spans="1:9" ht="17.25" thickTop="1" thickBot="1" x14ac:dyDescent="0.3">
      <c r="A49" s="74"/>
      <c r="B49" s="61" t="s">
        <v>67</v>
      </c>
      <c r="C49" s="63"/>
      <c r="D49" s="143">
        <f>SUM(D45:D48)</f>
        <v>4500</v>
      </c>
      <c r="E49" s="2"/>
      <c r="F49" s="144">
        <f>SUM(F45:F48)</f>
        <v>3715.42</v>
      </c>
      <c r="G49" s="146">
        <f>SUM(G45:G48)</f>
        <v>-784.58</v>
      </c>
      <c r="H49" s="141"/>
      <c r="I49" s="128" t="s">
        <v>73</v>
      </c>
    </row>
    <row r="50" spans="1:9" ht="17.25" thickTop="1" thickBot="1" x14ac:dyDescent="0.3">
      <c r="A50" s="86"/>
      <c r="B50" s="88" t="s">
        <v>51</v>
      </c>
      <c r="C50" s="157"/>
      <c r="D50" s="89"/>
      <c r="E50" s="2"/>
      <c r="F50" s="89"/>
      <c r="G50" s="89"/>
      <c r="H50" s="89"/>
      <c r="I50" s="128"/>
    </row>
    <row r="51" spans="1:9" ht="17.25" thickTop="1" thickBot="1" x14ac:dyDescent="0.3">
      <c r="A51" s="31"/>
      <c r="B51" s="23" t="s">
        <v>9</v>
      </c>
      <c r="C51" s="49"/>
      <c r="D51" s="99">
        <v>5000</v>
      </c>
      <c r="E51" s="2"/>
      <c r="F51" s="99">
        <v>1467.02</v>
      </c>
      <c r="G51" s="99">
        <v>-3532.98</v>
      </c>
      <c r="H51" s="142"/>
      <c r="I51" s="128" t="s">
        <v>105</v>
      </c>
    </row>
    <row r="52" spans="1:9" ht="17.25" thickTop="1" thickBot="1" x14ac:dyDescent="0.3">
      <c r="A52" s="74"/>
      <c r="B52" s="75" t="s">
        <v>60</v>
      </c>
      <c r="C52" s="49"/>
      <c r="D52" s="65">
        <v>200</v>
      </c>
      <c r="E52" s="2"/>
      <c r="F52" s="65">
        <v>119.16</v>
      </c>
      <c r="G52" s="65">
        <v>-80.84</v>
      </c>
      <c r="H52" s="68"/>
      <c r="I52" s="128" t="s">
        <v>77</v>
      </c>
    </row>
    <row r="53" spans="1:9" ht="17.25" thickTop="1" thickBot="1" x14ac:dyDescent="0.3">
      <c r="A53" s="32"/>
      <c r="B53" s="111" t="s">
        <v>53</v>
      </c>
      <c r="C53" s="49"/>
      <c r="D53" s="65">
        <v>500</v>
      </c>
      <c r="E53" s="2"/>
      <c r="F53" s="65">
        <v>1994.93</v>
      </c>
      <c r="G53" s="65">
        <v>1494.93</v>
      </c>
      <c r="H53" s="170"/>
      <c r="I53" s="128" t="s">
        <v>104</v>
      </c>
    </row>
    <row r="54" spans="1:9" ht="17.25" thickTop="1" thickBot="1" x14ac:dyDescent="0.3">
      <c r="A54" s="32"/>
      <c r="B54" s="111" t="s">
        <v>33</v>
      </c>
      <c r="C54" s="49"/>
      <c r="D54" s="65">
        <v>500</v>
      </c>
      <c r="E54" s="2"/>
      <c r="F54" s="65">
        <v>150</v>
      </c>
      <c r="G54" s="65">
        <v>-350</v>
      </c>
      <c r="H54" s="68"/>
      <c r="I54" s="128" t="s">
        <v>82</v>
      </c>
    </row>
    <row r="55" spans="1:9" ht="17.25" thickTop="1" thickBot="1" x14ac:dyDescent="0.3">
      <c r="A55" s="32"/>
      <c r="B55" s="111" t="s">
        <v>59</v>
      </c>
      <c r="C55" s="49"/>
      <c r="D55" s="65">
        <v>3234</v>
      </c>
      <c r="E55" s="2"/>
      <c r="F55" s="65">
        <v>3702.05</v>
      </c>
      <c r="G55" s="65">
        <v>468.05</v>
      </c>
      <c r="H55" s="103"/>
      <c r="I55" s="128" t="s">
        <v>90</v>
      </c>
    </row>
    <row r="56" spans="1:9" ht="17.25" thickTop="1" thickBot="1" x14ac:dyDescent="0.3">
      <c r="A56" s="32"/>
      <c r="B56" s="111" t="s">
        <v>54</v>
      </c>
      <c r="C56" s="49"/>
      <c r="D56" s="65">
        <v>2500</v>
      </c>
      <c r="E56" s="10"/>
      <c r="F56" s="65">
        <v>2062.5</v>
      </c>
      <c r="G56" s="65">
        <v>-437.5</v>
      </c>
      <c r="H56" s="68"/>
      <c r="I56" s="128" t="s">
        <v>82</v>
      </c>
    </row>
    <row r="57" spans="1:9" ht="17.25" thickTop="1" thickBot="1" x14ac:dyDescent="0.3">
      <c r="A57" s="32"/>
      <c r="B57" s="111" t="s">
        <v>55</v>
      </c>
      <c r="C57" s="49"/>
      <c r="D57" s="43">
        <v>3954</v>
      </c>
      <c r="E57" s="2"/>
      <c r="F57" s="43">
        <v>3453</v>
      </c>
      <c r="G57" s="43">
        <v>-501</v>
      </c>
      <c r="H57" s="134"/>
      <c r="I57" s="128" t="s">
        <v>82</v>
      </c>
    </row>
    <row r="58" spans="1:9" ht="17.25" thickTop="1" thickBot="1" x14ac:dyDescent="0.3">
      <c r="A58" s="32"/>
      <c r="B58" s="61" t="s">
        <v>66</v>
      </c>
      <c r="C58" s="49"/>
      <c r="D58" s="59">
        <f>SUM(D51:D57)</f>
        <v>15888</v>
      </c>
      <c r="E58" s="3"/>
      <c r="F58" s="145">
        <f>SUM(F51:F57)</f>
        <v>12948.66</v>
      </c>
      <c r="G58" s="145">
        <f>SUM(G51:G57)</f>
        <v>-2939.34</v>
      </c>
      <c r="H58" s="151"/>
      <c r="I58" s="128" t="s">
        <v>106</v>
      </c>
    </row>
    <row r="59" spans="1:9" ht="17.25" thickTop="1" thickBot="1" x14ac:dyDescent="0.3">
      <c r="A59" s="74"/>
      <c r="B59" s="88" t="s">
        <v>58</v>
      </c>
      <c r="C59" s="58"/>
      <c r="D59" s="83"/>
      <c r="E59" s="2"/>
      <c r="F59" s="83"/>
      <c r="G59" s="83"/>
      <c r="H59" s="89"/>
      <c r="I59" s="128"/>
    </row>
    <row r="60" spans="1:9" ht="17.25" thickTop="1" thickBot="1" x14ac:dyDescent="0.3">
      <c r="A60" s="30"/>
      <c r="B60" s="23" t="s">
        <v>39</v>
      </c>
      <c r="C60" s="63"/>
      <c r="D60" s="65">
        <v>2500</v>
      </c>
      <c r="E60" s="14"/>
      <c r="F60" s="65">
        <v>956</v>
      </c>
      <c r="G60" s="65">
        <v>-1544</v>
      </c>
      <c r="H60" s="68"/>
      <c r="I60" s="128" t="s">
        <v>82</v>
      </c>
    </row>
    <row r="61" spans="1:9" ht="17.25" thickTop="1" thickBot="1" x14ac:dyDescent="0.3">
      <c r="A61" s="90"/>
      <c r="B61" s="88" t="s">
        <v>48</v>
      </c>
      <c r="C61" s="58"/>
      <c r="D61" s="83"/>
      <c r="E61" s="2"/>
      <c r="F61" s="83"/>
      <c r="G61" s="83"/>
      <c r="H61" s="89"/>
      <c r="I61" s="128"/>
    </row>
    <row r="62" spans="1:9" ht="16.5" thickBot="1" x14ac:dyDescent="0.3">
      <c r="A62" s="30"/>
      <c r="B62" s="23" t="s">
        <v>16</v>
      </c>
      <c r="C62" s="63"/>
      <c r="D62" s="65">
        <v>1000</v>
      </c>
      <c r="E62" s="10">
        <v>75</v>
      </c>
      <c r="F62" s="65">
        <v>179.37</v>
      </c>
      <c r="G62" s="65">
        <v>-820.63</v>
      </c>
      <c r="H62" s="68"/>
      <c r="I62" s="128" t="s">
        <v>82</v>
      </c>
    </row>
    <row r="63" spans="1:9" ht="17.25" thickTop="1" thickBot="1" x14ac:dyDescent="0.3">
      <c r="A63" s="90"/>
      <c r="B63" s="88" t="s">
        <v>57</v>
      </c>
      <c r="C63" s="58"/>
      <c r="D63" s="83"/>
      <c r="E63" s="2"/>
      <c r="F63" s="83"/>
      <c r="G63" s="83"/>
      <c r="H63" s="89"/>
      <c r="I63" s="128"/>
    </row>
    <row r="64" spans="1:9" ht="16.5" thickBot="1" x14ac:dyDescent="0.3">
      <c r="A64" s="30"/>
      <c r="B64" s="23" t="s">
        <v>10</v>
      </c>
      <c r="C64" s="63"/>
      <c r="D64" s="65">
        <v>90</v>
      </c>
      <c r="E64" s="15">
        <v>13488</v>
      </c>
      <c r="F64" s="65">
        <v>175</v>
      </c>
      <c r="G64" s="65">
        <v>85</v>
      </c>
      <c r="H64" s="68"/>
      <c r="I64" s="128" t="s">
        <v>91</v>
      </c>
    </row>
    <row r="65" spans="1:9" ht="17.25" thickTop="1" thickBot="1" x14ac:dyDescent="0.3">
      <c r="A65" s="90"/>
      <c r="B65" s="88" t="s">
        <v>56</v>
      </c>
      <c r="C65" s="58"/>
      <c r="D65" s="83"/>
      <c r="E65" s="15"/>
      <c r="F65" s="83"/>
      <c r="G65" s="83"/>
      <c r="H65" s="89"/>
      <c r="I65" s="128"/>
    </row>
    <row r="66" spans="1:9" ht="16.5" thickBot="1" x14ac:dyDescent="0.3">
      <c r="A66" s="30"/>
      <c r="B66" s="23" t="s">
        <v>11</v>
      </c>
      <c r="C66" s="63"/>
      <c r="D66" s="65">
        <v>13488.36</v>
      </c>
      <c r="E66" s="15">
        <v>5000</v>
      </c>
      <c r="F66" s="65">
        <v>13488.36</v>
      </c>
      <c r="G66" s="65">
        <v>0</v>
      </c>
      <c r="H66" s="68"/>
      <c r="I66" s="128"/>
    </row>
    <row r="67" spans="1:9" ht="17.25" thickTop="1" thickBot="1" x14ac:dyDescent="0.3">
      <c r="B67" s="88" t="s">
        <v>14</v>
      </c>
      <c r="C67" s="157"/>
      <c r="D67" s="78"/>
      <c r="E67" s="2"/>
      <c r="F67" s="81"/>
      <c r="G67" s="78"/>
      <c r="H67" s="89"/>
      <c r="I67" s="128"/>
    </row>
    <row r="68" spans="1:9" ht="17.25" thickTop="1" thickBot="1" x14ac:dyDescent="0.3">
      <c r="A68" s="30"/>
      <c r="B68" s="167" t="s">
        <v>75</v>
      </c>
      <c r="C68" s="157"/>
      <c r="D68" s="37">
        <v>500</v>
      </c>
      <c r="E68" s="10"/>
      <c r="F68" s="65">
        <v>0</v>
      </c>
      <c r="G68" s="65">
        <v>-500</v>
      </c>
      <c r="H68" s="68"/>
      <c r="I68" s="128" t="s">
        <v>84</v>
      </c>
    </row>
    <row r="69" spans="1:9" ht="16.5" thickBot="1" x14ac:dyDescent="0.3">
      <c r="A69" s="30"/>
      <c r="B69" s="91" t="s">
        <v>12</v>
      </c>
      <c r="C69" s="157"/>
      <c r="D69" s="84">
        <v>0</v>
      </c>
      <c r="E69" s="16" t="s">
        <v>8</v>
      </c>
      <c r="F69" s="84">
        <v>0</v>
      </c>
      <c r="G69" s="84">
        <v>0</v>
      </c>
      <c r="H69" s="68"/>
      <c r="I69" s="128" t="s">
        <v>83</v>
      </c>
    </row>
    <row r="70" spans="1:9" ht="17.25" thickTop="1" thickBot="1" x14ac:dyDescent="0.3">
      <c r="A70" s="90"/>
      <c r="B70" s="76" t="s">
        <v>80</v>
      </c>
      <c r="C70" s="157"/>
      <c r="D70" s="89"/>
      <c r="E70" s="15"/>
      <c r="F70" s="89"/>
      <c r="G70" s="89"/>
      <c r="H70" s="89"/>
      <c r="I70" s="128"/>
    </row>
    <row r="71" spans="1:9" ht="16.5" thickBot="1" x14ac:dyDescent="0.3">
      <c r="A71" s="30"/>
      <c r="B71" s="23" t="s">
        <v>21</v>
      </c>
      <c r="C71" s="157"/>
      <c r="D71" s="84">
        <v>750</v>
      </c>
      <c r="E71" s="15">
        <v>200</v>
      </c>
      <c r="F71" s="84">
        <v>0</v>
      </c>
      <c r="G71" s="84">
        <v>-750</v>
      </c>
      <c r="H71" s="68"/>
      <c r="I71" s="128" t="s">
        <v>76</v>
      </c>
    </row>
    <row r="72" spans="1:9" ht="17.25" thickTop="1" thickBot="1" x14ac:dyDescent="0.3">
      <c r="A72" s="90"/>
      <c r="B72" s="88" t="s">
        <v>61</v>
      </c>
      <c r="C72" s="58"/>
      <c r="D72" s="89"/>
      <c r="E72" s="15"/>
      <c r="F72" s="89"/>
      <c r="G72" s="89"/>
      <c r="H72" s="89"/>
      <c r="I72" s="128"/>
    </row>
    <row r="73" spans="1:9" ht="17.25" thickTop="1" thickBot="1" x14ac:dyDescent="0.3">
      <c r="A73" s="30"/>
      <c r="B73" s="23" t="s">
        <v>20</v>
      </c>
      <c r="C73" s="157"/>
      <c r="D73" s="99">
        <v>200</v>
      </c>
      <c r="E73" s="15"/>
      <c r="F73" s="99">
        <v>0</v>
      </c>
      <c r="G73" s="99">
        <v>-200</v>
      </c>
      <c r="H73" s="142"/>
      <c r="I73" s="128" t="s">
        <v>73</v>
      </c>
    </row>
    <row r="74" spans="1:9" ht="17.25" thickTop="1" thickBot="1" x14ac:dyDescent="0.3">
      <c r="A74" s="90"/>
      <c r="B74" s="75" t="s">
        <v>74</v>
      </c>
      <c r="C74" s="157"/>
      <c r="D74" s="84">
        <v>2916.41</v>
      </c>
      <c r="E74" s="2"/>
      <c r="F74" s="84">
        <v>1803</v>
      </c>
      <c r="G74" s="84">
        <v>-1113.4100000000001</v>
      </c>
      <c r="H74" s="68"/>
      <c r="I74" s="128" t="s">
        <v>109</v>
      </c>
    </row>
    <row r="75" spans="1:9" ht="17.25" thickTop="1" thickBot="1" x14ac:dyDescent="0.3">
      <c r="A75" s="90"/>
      <c r="B75" s="88" t="s">
        <v>62</v>
      </c>
      <c r="C75" s="157"/>
      <c r="D75" s="89"/>
      <c r="E75" s="2"/>
      <c r="F75" s="89"/>
      <c r="G75" s="89"/>
      <c r="H75" s="89"/>
      <c r="I75" s="128"/>
    </row>
    <row r="76" spans="1:9" ht="17.25" thickTop="1" thickBot="1" x14ac:dyDescent="0.3">
      <c r="A76" s="30"/>
      <c r="B76" s="166" t="s">
        <v>108</v>
      </c>
      <c r="C76" s="49"/>
      <c r="D76" s="159">
        <v>83.59</v>
      </c>
      <c r="E76" s="2"/>
      <c r="F76" s="113">
        <v>1768.59</v>
      </c>
      <c r="G76" s="113">
        <v>1685</v>
      </c>
      <c r="H76" s="169"/>
      <c r="I76" s="128" t="s">
        <v>103</v>
      </c>
    </row>
    <row r="77" spans="1:9" ht="15.75" x14ac:dyDescent="0.25">
      <c r="A77" s="104"/>
      <c r="B77" s="61" t="s">
        <v>65</v>
      </c>
      <c r="C77" s="49"/>
      <c r="D77" s="114">
        <f>SUM(D60:D76)</f>
        <v>21528.36</v>
      </c>
      <c r="E77" s="3"/>
      <c r="F77" s="114">
        <f>SUM(F60:F76)</f>
        <v>18370.32</v>
      </c>
      <c r="G77" s="152">
        <f>SUM(G60:G76)</f>
        <v>-3158.04</v>
      </c>
      <c r="H77" s="153"/>
      <c r="I77" s="128" t="s">
        <v>82</v>
      </c>
    </row>
    <row r="78" spans="1:9" ht="16.5" thickBot="1" x14ac:dyDescent="0.3">
      <c r="A78" s="104"/>
      <c r="B78" s="105"/>
      <c r="C78" s="58"/>
      <c r="D78" s="106"/>
      <c r="E78" s="3"/>
      <c r="F78" s="106"/>
      <c r="G78" s="130"/>
      <c r="H78" s="130"/>
      <c r="I78" s="128"/>
    </row>
    <row r="79" spans="1:9" ht="16.5" thickTop="1" x14ac:dyDescent="0.25">
      <c r="A79" s="107"/>
      <c r="B79" s="116" t="s">
        <v>110</v>
      </c>
      <c r="C79" s="100"/>
      <c r="D79" s="52">
        <f>SUM(D23+D34+D41+D49+D58+D77)</f>
        <v>110584.6</v>
      </c>
      <c r="E79" s="3"/>
      <c r="F79" s="52">
        <f>SUM(F23+F34+F41+F49+F58+F77)</f>
        <v>100696.76999999999</v>
      </c>
      <c r="G79" s="52">
        <f>SUM(G23+G34+G41+G49+G58+G77)</f>
        <v>-9887.8299999999981</v>
      </c>
      <c r="H79" s="154"/>
      <c r="I79" s="128"/>
    </row>
    <row r="80" spans="1:9" ht="16.5" thickBot="1" x14ac:dyDescent="0.3">
      <c r="A80" s="108"/>
      <c r="B80" s="117" t="s">
        <v>13</v>
      </c>
      <c r="C80" s="101"/>
      <c r="D80" s="53">
        <f>SUM(D17-D79)</f>
        <v>-8866.6000000000058</v>
      </c>
      <c r="E80" s="3"/>
      <c r="F80" s="53">
        <f>SUM(F17-F79)</f>
        <v>373.46000000002095</v>
      </c>
      <c r="G80" s="53">
        <f>SUM(G17-G79)</f>
        <v>9240.0599999999977</v>
      </c>
      <c r="H80" s="155"/>
      <c r="I80" s="129"/>
    </row>
    <row r="81" spans="3:7" ht="15.75" thickTop="1" x14ac:dyDescent="0.25">
      <c r="C81" s="36"/>
      <c r="D81" s="4"/>
      <c r="E81" s="5"/>
      <c r="F81" s="4"/>
      <c r="G81" s="4"/>
    </row>
    <row r="82" spans="3:7" x14ac:dyDescent="0.25">
      <c r="C82" s="36"/>
      <c r="D82" s="4"/>
      <c r="E82" s="5"/>
      <c r="F82" s="4"/>
      <c r="G82" s="4"/>
    </row>
    <row r="83" spans="3:7" x14ac:dyDescent="0.25">
      <c r="D83" s="4"/>
      <c r="F83" s="4"/>
      <c r="G83" s="4"/>
    </row>
    <row r="84" spans="3:7" x14ac:dyDescent="0.25">
      <c r="D84" s="1"/>
      <c r="F84" s="1"/>
      <c r="G84" s="1"/>
    </row>
    <row r="85" spans="3:7" x14ac:dyDescent="0.25">
      <c r="D85" s="6"/>
      <c r="F85" s="6"/>
      <c r="G85" s="6"/>
    </row>
  </sheetData>
  <pageMargins left="0.70866141732283461" right="0.70866141732283461" top="0.74803149606299213" bottom="0.74803149606299213" header="0.31496062992125984" footer="0.31496062992125984"/>
  <pageSetup paperSize="9" scale="85" fitToHeight="0" orientation="landscape" r:id="rId1"/>
  <headerFooter>
    <oddFooter>&amp;L&amp;1#&amp;"Calibri"&amp;8&amp;K000000Confidential \ Non Personal Data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buildup 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Leech</dc:creator>
  <cp:lastModifiedBy>Richard Bell</cp:lastModifiedBy>
  <cp:lastPrinted>2019-12-02T16:49:29Z</cp:lastPrinted>
  <dcterms:created xsi:type="dcterms:W3CDTF">2018-12-12T21:50:30Z</dcterms:created>
  <dcterms:modified xsi:type="dcterms:W3CDTF">2025-06-01T15:27:30Z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7e232e-ec95-40fd-afb0-3c2f06064326_Enabled">
    <vt:lpwstr>true</vt:lpwstr>
  </property>
  <property fmtid="{D5CDD505-2E9C-101B-9397-08002B2CF9AE}" pid="3" name="MSIP_Label_407e232e-ec95-40fd-afb0-3c2f06064326_SetDate">
    <vt:lpwstr>2022-11-09T16:20:44Z</vt:lpwstr>
  </property>
  <property fmtid="{D5CDD505-2E9C-101B-9397-08002B2CF9AE}" pid="4" name="MSIP_Label_407e232e-ec95-40fd-afb0-3c2f06064326_Method">
    <vt:lpwstr>Privileged</vt:lpwstr>
  </property>
  <property fmtid="{D5CDD505-2E9C-101B-9397-08002B2CF9AE}" pid="5" name="MSIP_Label_407e232e-ec95-40fd-afb0-3c2f06064326_Name">
    <vt:lpwstr>407e232e-ec95-40fd-afb0-3c2f06064326</vt:lpwstr>
  </property>
  <property fmtid="{D5CDD505-2E9C-101B-9397-08002B2CF9AE}" pid="6" name="MSIP_Label_407e232e-ec95-40fd-afb0-3c2f06064326_SiteId">
    <vt:lpwstr>473672ba-cd07-4371-a2ae-788b4c61840e</vt:lpwstr>
  </property>
  <property fmtid="{D5CDD505-2E9C-101B-9397-08002B2CF9AE}" pid="7" name="MSIP_Label_407e232e-ec95-40fd-afb0-3c2f06064326_ActionId">
    <vt:lpwstr>2a97c995-451d-4421-bb2b-6dd432843d4f</vt:lpwstr>
  </property>
  <property fmtid="{D5CDD505-2E9C-101B-9397-08002B2CF9AE}" pid="8" name="MSIP_Label_407e232e-ec95-40fd-afb0-3c2f06064326_ContentBits">
    <vt:lpwstr>2</vt:lpwstr>
  </property>
</Properties>
</file>